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8_{8F2B6D0D-CD19-427A-9BAC-047CBFAF90BA}" xr6:coauthVersionLast="47" xr6:coauthVersionMax="47" xr10:uidLastSave="{00000000-0000-0000-0000-000000000000}"/>
  <bookViews>
    <workbookView xWindow="-120" yWindow="-120" windowWidth="20730" windowHeight="11760" tabRatio="708" firstSheet="1" activeTab="1" xr2:uid="{00000000-000D-0000-FFFF-FFFF00000000}"/>
  </bookViews>
  <sheets>
    <sheet name="PRESUPUESTO POR TOTALIZADO (2)" sheetId="14" state="hidden" r:id="rId1"/>
    <sheet name="PRESUPUESTO" sheetId="23" r:id="rId2"/>
  </sheets>
  <definedNames>
    <definedName name="_xlnm._FilterDatabase" localSheetId="0" hidden="1">'PRESUPUESTO POR TOTALIZADO (2)'!$B$6:$I$21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23" l="1"/>
  <c r="F15" i="14" l="1"/>
  <c r="H15" i="14" s="1"/>
  <c r="F14" i="14"/>
  <c r="H14" i="14" s="1"/>
  <c r="F12" i="14"/>
  <c r="H12" i="14" s="1"/>
  <c r="F16" i="14"/>
  <c r="H16" i="14" s="1"/>
  <c r="F11" i="14"/>
  <c r="H11" i="14" s="1"/>
  <c r="F10" i="14" l="1"/>
  <c r="H10" i="14" s="1"/>
  <c r="F13" i="14"/>
  <c r="H13" i="14" s="1"/>
  <c r="F9" i="14" l="1"/>
  <c r="H9" i="14" s="1"/>
  <c r="H18" i="14" s="1"/>
  <c r="H21" i="14" s="1"/>
  <c r="H20" i="14" l="1"/>
  <c r="H19" i="14"/>
  <c r="H23" i="14" l="1"/>
  <c r="H25" i="14" s="1"/>
  <c r="H27" i="14" s="1"/>
  <c r="H32" i="14" s="1"/>
  <c r="H29" i="14" l="1"/>
  <c r="H31" i="14" s="1"/>
  <c r="F8" i="23" l="1"/>
  <c r="F9" i="23" s="1"/>
  <c r="F10" i="23" l="1"/>
  <c r="F12" i="23" s="1"/>
</calcChain>
</file>

<file path=xl/sharedStrings.xml><?xml version="1.0" encoding="utf-8"?>
<sst xmlns="http://schemas.openxmlformats.org/spreadsheetml/2006/main" count="49" uniqueCount="46">
  <si>
    <t>CONDICIONES INICIALES</t>
  </si>
  <si>
    <t>ITEM</t>
  </si>
  <si>
    <t>DESCRIPCION</t>
  </si>
  <si>
    <t>UND</t>
  </si>
  <si>
    <t>CANT.</t>
  </si>
  <si>
    <t xml:space="preserve"> V. UNITARIO </t>
  </si>
  <si>
    <t xml:space="preserve"> V. TOTAL </t>
  </si>
  <si>
    <t>TOTAL COSTO DIRECTO</t>
  </si>
  <si>
    <t>ADMINISTRACION</t>
  </si>
  <si>
    <t>IMPREVISTOS</t>
  </si>
  <si>
    <t>UTILIDAD</t>
  </si>
  <si>
    <t>TOTAL COSTO INDIRECTO</t>
  </si>
  <si>
    <t xml:space="preserve">ITEM GOVERNACION </t>
  </si>
  <si>
    <t>M2</t>
  </si>
  <si>
    <t>M3</t>
  </si>
  <si>
    <t>ZAPATAS EN CONCRETO 3500 PSI</t>
  </si>
  <si>
    <t>EXCAVACIÓN MANUAL ZANJA EN TIERRA H=1.0 M</t>
  </si>
  <si>
    <t>SOBRECIMIENTOS CONCRETO 3000 PSI 25x25</t>
  </si>
  <si>
    <t>CERRAMIENTO MALLA ESLABONADA C. 10 INC. ÁNGULO (PARAL EN TUBO ESTRUCTURAL GALVANIZADO 2")</t>
  </si>
  <si>
    <t>RELLENO EN RECEBO COMÚN COMPACTADO MECÁNICAMENTE</t>
  </si>
  <si>
    <t>ANDÉN CONCRETO 2500 PSI EN SITIO E=0.1M</t>
  </si>
  <si>
    <t>PRESUPUESTO MALLA PARA RESTRICCION PEATONAL EN BTS</t>
  </si>
  <si>
    <r>
      <t xml:space="preserve"> </t>
    </r>
    <r>
      <rPr>
        <sz val="9"/>
        <color indexed="8"/>
        <rFont val="Calibri"/>
        <family val="2"/>
        <scheme val="minor"/>
      </rPr>
      <t xml:space="preserve">M3 </t>
    </r>
    <r>
      <rPr>
        <sz val="9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</si>
  <si>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>M3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</si>
  <si>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ACERO FIGURADO 60000 PSI </t>
    </r>
    <r>
      <rPr>
        <sz val="9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</si>
  <si>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kg </t>
    </r>
    <r>
      <rPr>
        <sz val="9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</si>
  <si>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M2 </t>
    </r>
    <r>
      <rPr>
        <sz val="9"/>
        <rFont val="Calibri"/>
        <family val="2"/>
        <scheme val="minor"/>
      </rPr>
      <t xml:space="preserve"> </t>
    </r>
  </si>
  <si>
    <t>VIGA DE AMARRE EN CONCRETO 3500 PSI</t>
  </si>
  <si>
    <t>COSTO TOTAL POR PUENTE</t>
  </si>
  <si>
    <t>COSTO PARA LOS DOS PUENTES, SECTOR AURORA Y SECTOR SAN MIGUEL</t>
  </si>
  <si>
    <t>COSTOS DE INTERVENTORIA</t>
  </si>
  <si>
    <t>COSTO TOTAL</t>
  </si>
  <si>
    <t>ML</t>
  </si>
  <si>
    <t>UNIDAD</t>
  </si>
  <si>
    <t>CANTIDAD</t>
  </si>
  <si>
    <t>ACTIVIDADES</t>
  </si>
  <si>
    <t>VALOR/UNIT.</t>
  </si>
  <si>
    <t>VALOR/TOTAL</t>
  </si>
  <si>
    <t>Preliminares</t>
  </si>
  <si>
    <t xml:space="preserve">VALOR TOTAL </t>
  </si>
  <si>
    <t>COSTO DIRECTO</t>
  </si>
  <si>
    <t>AJUSTE AL PESO</t>
  </si>
  <si>
    <t>A.I.U. 25%</t>
  </si>
  <si>
    <t>PRESUPUESTO DE OBRA</t>
  </si>
  <si>
    <t xml:space="preserve">Construcción de cerramiento, el cual incluye (trazado, rocería y construcción de cerca en poste de concreto 10 x 10 L= 2.00 m, cada 2,5 m y pie de amigo cada 25 m, alambre de púa calibre 12.5", púas de 4 puntas de alambre galvanizado calibre No. 14, en 5 hilos, protegido con pintura tipo esmalte color amarillo </t>
  </si>
  <si>
    <t>CONSTRUCCIÓN Y ADECUACIÓN DE CERRAMIENTOS PERIMETRALES DESTINADOS AL AISLAMIENTO DE ZONAS ESTRATÉGICAS ORIENTADAS A LA CONSERVACIÓN DEL RECURSO HÍDRICO EN EL MUNICIPIO DE TOCANCIPÁ.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</si>
</sst>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&quot;$&quot;\ #,##0.00_);[Red]\(&quot;$&quot;\ #,##0.0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78" formatCode="[$$-240A]\ 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indexed="8"/>
      <name val="Calibri"/>
      <family val="2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sz val="11"/>
      <color rgb="FF1B1C1D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2" borderId="1" xfId="0" quotePrefix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6" fontId="11" fillId="0" borderId="3" xfId="3" applyFont="1" applyFill="1" applyBorder="1" applyAlignment="1" applyProtection="1"/>
    <xf numFmtId="166" fontId="0" fillId="0" borderId="21" xfId="0" applyNumberFormat="1" applyFill="1" applyBorder="1"/>
    <xf numFmtId="165" fontId="4" fillId="0" borderId="0" xfId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12" fillId="3" borderId="3" xfId="0" quotePrefix="1" applyFont="1" applyFill="1" applyBorder="1" applyAlignment="1">
      <alignment horizontal="left" vertical="center" wrapText="1"/>
    </xf>
    <xf numFmtId="0" fontId="10" fillId="0" borderId="19" xfId="0" applyNumberFormat="1" applyFont="1" applyFill="1" applyBorder="1" applyAlignment="1" applyProtection="1">
      <alignment horizontal="center"/>
    </xf>
    <xf numFmtId="3" fontId="2" fillId="3" borderId="3" xfId="0" applyNumberFormat="1" applyFont="1" applyFill="1" applyBorder="1" applyAlignment="1">
      <alignment horizontal="right" vertical="center" wrapText="1"/>
    </xf>
    <xf numFmtId="3" fontId="13" fillId="3" borderId="3" xfId="1" applyNumberFormat="1" applyFont="1" applyFill="1" applyBorder="1" applyAlignment="1">
      <alignment horizontal="right" vertical="center" wrapText="1"/>
    </xf>
    <xf numFmtId="3" fontId="13" fillId="3" borderId="1" xfId="0" applyNumberFormat="1" applyFont="1" applyFill="1" applyBorder="1" applyAlignment="1">
      <alignment horizontal="right" vertical="center" wrapText="1"/>
    </xf>
    <xf numFmtId="0" fontId="13" fillId="0" borderId="0" xfId="0" quotePrefix="1" applyFont="1" applyFill="1" applyBorder="1" applyAlignment="1">
      <alignment horizontal="left" vertical="center" wrapText="1"/>
    </xf>
    <xf numFmtId="0" fontId="14" fillId="0" borderId="14" xfId="0" applyNumberFormat="1" applyFont="1" applyFill="1" applyBorder="1" applyAlignment="1" applyProtection="1">
      <alignment horizontal="center"/>
    </xf>
    <xf numFmtId="166" fontId="15" fillId="0" borderId="1" xfId="3" applyFont="1" applyFill="1" applyBorder="1" applyAlignment="1" applyProtection="1"/>
    <xf numFmtId="166" fontId="14" fillId="0" borderId="1" xfId="3" applyFont="1" applyFill="1" applyBorder="1" applyAlignment="1" applyProtection="1"/>
    <xf numFmtId="166" fontId="16" fillId="0" borderId="15" xfId="0" applyNumberFormat="1" applyFont="1" applyFill="1" applyBorder="1"/>
    <xf numFmtId="0" fontId="14" fillId="0" borderId="1" xfId="0" quotePrefix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 applyProtection="1">
      <alignment horizontal="center"/>
    </xf>
    <xf numFmtId="0" fontId="13" fillId="0" borderId="1" xfId="0" quotePrefix="1" applyFont="1" applyFill="1" applyBorder="1" applyAlignment="1">
      <alignment horizontal="left" vertical="center" wrapText="1"/>
    </xf>
    <xf numFmtId="0" fontId="14" fillId="0" borderId="14" xfId="0" quotePrefix="1" applyNumberFormat="1" applyFont="1" applyFill="1" applyBorder="1" applyAlignment="1" applyProtection="1">
      <alignment horizontal="center"/>
    </xf>
    <xf numFmtId="0" fontId="13" fillId="3" borderId="1" xfId="0" quotePrefix="1" applyFont="1" applyFill="1" applyBorder="1" applyAlignment="1">
      <alignment horizontal="left" vertical="center" wrapText="1"/>
    </xf>
    <xf numFmtId="0" fontId="14" fillId="0" borderId="4" xfId="0" quotePrefix="1" applyNumberFormat="1" applyFont="1" applyFill="1" applyBorder="1" applyAlignment="1" applyProtection="1">
      <alignment horizontal="left" wrapText="1"/>
    </xf>
    <xf numFmtId="0" fontId="14" fillId="0" borderId="1" xfId="0" applyNumberFormat="1" applyFont="1" applyFill="1" applyBorder="1" applyAlignment="1" applyProtection="1">
      <alignment horizontal="center"/>
    </xf>
    <xf numFmtId="166" fontId="16" fillId="0" borderId="1" xfId="0" applyNumberFormat="1" applyFont="1" applyFill="1" applyBorder="1"/>
    <xf numFmtId="0" fontId="14" fillId="0" borderId="20" xfId="0" applyNumberFormat="1" applyFont="1" applyFill="1" applyBorder="1" applyAlignment="1" applyProtection="1">
      <alignment horizontal="center"/>
    </xf>
    <xf numFmtId="166" fontId="15" fillId="0" borderId="3" xfId="3" applyFont="1" applyFill="1" applyBorder="1" applyAlignment="1" applyProtection="1"/>
    <xf numFmtId="166" fontId="16" fillId="0" borderId="21" xfId="0" applyNumberFormat="1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165" fontId="17" fillId="0" borderId="13" xfId="0" applyNumberFormat="1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9" fontId="14" fillId="0" borderId="1" xfId="0" applyNumberFormat="1" applyFont="1" applyFill="1" applyBorder="1" applyAlignment="1">
      <alignment horizontal="center" vertical="center" wrapText="1"/>
    </xf>
    <xf numFmtId="165" fontId="17" fillId="0" borderId="15" xfId="0" applyNumberFormat="1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165" fontId="17" fillId="0" borderId="18" xfId="0" applyNumberFormat="1" applyFont="1" applyFill="1" applyBorder="1" applyAlignment="1">
      <alignment horizontal="center" vertical="center" wrapText="1"/>
    </xf>
    <xf numFmtId="165" fontId="17" fillId="0" borderId="9" xfId="0" applyNumberFormat="1" applyFont="1" applyFill="1" applyBorder="1" applyAlignment="1">
      <alignment horizontal="center" vertical="center" wrapText="1"/>
    </xf>
    <xf numFmtId="0" fontId="14" fillId="0" borderId="19" xfId="0" applyNumberFormat="1" applyFont="1" applyFill="1" applyBorder="1" applyAlignment="1" applyProtection="1">
      <alignment horizontal="center"/>
    </xf>
    <xf numFmtId="0" fontId="12" fillId="0" borderId="1" xfId="0" quotePrefix="1" applyFont="1" applyFill="1" applyBorder="1" applyAlignment="1">
      <alignment horizontal="left" vertical="center" wrapText="1"/>
    </xf>
    <xf numFmtId="3" fontId="2" fillId="3" borderId="3" xfId="1" applyNumberFormat="1" applyFont="1" applyFill="1" applyBorder="1" applyAlignment="1">
      <alignment horizontal="right" vertical="center" wrapText="1"/>
    </xf>
    <xf numFmtId="164" fontId="4" fillId="0" borderId="22" xfId="0" applyNumberFormat="1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vertical="center" wrapText="1"/>
    </xf>
    <xf numFmtId="9" fontId="17" fillId="0" borderId="26" xfId="4" applyFont="1" applyFill="1" applyBorder="1" applyAlignment="1">
      <alignment vertical="center" wrapText="1"/>
    </xf>
    <xf numFmtId="165" fontId="4" fillId="0" borderId="22" xfId="1" applyFont="1" applyFill="1" applyBorder="1" applyAlignment="1">
      <alignment horizontal="right"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4" fontId="19" fillId="0" borderId="0" xfId="0" applyNumberFormat="1" applyFont="1" applyFill="1"/>
    <xf numFmtId="0" fontId="19" fillId="0" borderId="23" xfId="0" applyFont="1" applyFill="1" applyBorder="1" applyAlignment="1">
      <alignment horizontal="center"/>
    </xf>
    <xf numFmtId="0" fontId="18" fillId="0" borderId="24" xfId="0" applyFont="1" applyFill="1" applyBorder="1"/>
    <xf numFmtId="0" fontId="19" fillId="0" borderId="24" xfId="0" applyFont="1" applyFill="1" applyBorder="1" applyAlignment="1">
      <alignment horizontal="center"/>
    </xf>
    <xf numFmtId="4" fontId="19" fillId="0" borderId="24" xfId="0" applyNumberFormat="1" applyFont="1" applyFill="1" applyBorder="1"/>
    <xf numFmtId="166" fontId="19" fillId="0" borderId="25" xfId="5" applyFont="1" applyFill="1" applyBorder="1"/>
    <xf numFmtId="166" fontId="18" fillId="0" borderId="22" xfId="5" applyFont="1" applyFill="1" applyBorder="1"/>
    <xf numFmtId="178" fontId="20" fillId="0" borderId="22" xfId="5" applyNumberFormat="1" applyFont="1" applyFill="1" applyBorder="1"/>
    <xf numFmtId="178" fontId="19" fillId="0" borderId="0" xfId="0" applyNumberFormat="1" applyFont="1" applyFill="1"/>
    <xf numFmtId="0" fontId="20" fillId="4" borderId="28" xfId="0" applyFont="1" applyFill="1" applyBorder="1" applyAlignment="1">
      <alignment horizontal="center"/>
    </xf>
    <xf numFmtId="0" fontId="21" fillId="4" borderId="28" xfId="0" applyFont="1" applyFill="1" applyBorder="1" applyAlignment="1">
      <alignment horizontal="center"/>
    </xf>
    <xf numFmtId="4" fontId="21" fillId="4" borderId="28" xfId="0" applyNumberFormat="1" applyFont="1" applyFill="1" applyBorder="1" applyAlignment="1">
      <alignment horizontal="center"/>
    </xf>
    <xf numFmtId="0" fontId="19" fillId="4" borderId="27" xfId="0" applyFont="1" applyFill="1" applyBorder="1" applyAlignment="1">
      <alignment horizontal="center"/>
    </xf>
    <xf numFmtId="0" fontId="19" fillId="4" borderId="27" xfId="0" applyFont="1" applyFill="1" applyBorder="1"/>
    <xf numFmtId="4" fontId="19" fillId="4" borderId="27" xfId="0" applyNumberFormat="1" applyFont="1" applyFill="1" applyBorder="1"/>
    <xf numFmtId="0" fontId="19" fillId="0" borderId="29" xfId="0" applyFont="1" applyFill="1" applyBorder="1" applyAlignment="1">
      <alignment horizontal="center"/>
    </xf>
    <xf numFmtId="0" fontId="18" fillId="0" borderId="29" xfId="0" applyFont="1" applyFill="1" applyBorder="1" applyAlignment="1">
      <alignment wrapText="1"/>
    </xf>
    <xf numFmtId="4" fontId="19" fillId="0" borderId="29" xfId="0" applyNumberFormat="1" applyFont="1" applyFill="1" applyBorder="1"/>
    <xf numFmtId="0" fontId="22" fillId="0" borderId="30" xfId="0" applyFont="1" applyBorder="1" applyAlignment="1">
      <alignment horizontal="justify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4" fontId="19" fillId="0" borderId="3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vertical="center" wrapText="1"/>
    </xf>
    <xf numFmtId="0" fontId="17" fillId="0" borderId="7" xfId="0" quotePrefix="1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/>
    </xf>
    <xf numFmtId="0" fontId="17" fillId="0" borderId="23" xfId="0" quotePrefix="1" applyFont="1" applyFill="1" applyBorder="1" applyAlignment="1">
      <alignment horizontal="left" vertical="center" wrapText="1"/>
    </xf>
    <xf numFmtId="0" fontId="17" fillId="0" borderId="24" xfId="0" quotePrefix="1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17" fillId="0" borderId="16" xfId="0" applyFont="1" applyFill="1" applyBorder="1" applyAlignment="1">
      <alignment vertical="center" wrapText="1"/>
    </xf>
    <xf numFmtId="0" fontId="17" fillId="0" borderId="17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5" xfId="0" quotePrefix="1" applyFont="1" applyFill="1" applyBorder="1" applyAlignment="1">
      <alignment horizontal="center" vertical="center" wrapText="1"/>
    </xf>
    <xf numFmtId="0" fontId="9" fillId="0" borderId="6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quotePrefix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quotePrefix="1" applyFont="1" applyFill="1" applyAlignment="1">
      <alignment horizontal="center" vertical="center" wrapText="1"/>
    </xf>
  </cellXfs>
  <cellStyles count="6">
    <cellStyle name="Millares" xfId="5" builtinId="3"/>
    <cellStyle name="Millares 5" xfId="3" xr:uid="{00000000-0005-0000-0000-000001000000}"/>
    <cellStyle name="Moneda" xfId="1" builtinId="4"/>
    <cellStyle name="Moneda 11" xfId="2" xr:uid="{00000000-0005-0000-0000-000003000000}"/>
    <cellStyle name="Normal" xfId="0" builtinId="0"/>
    <cellStyle name="Porcentaje" xfId="4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13</xdr:row>
      <xdr:rowOff>9525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010025" y="11744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13</xdr:row>
      <xdr:rowOff>9525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010025" y="11744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13</xdr:row>
      <xdr:rowOff>9525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010025" y="11744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13</xdr:row>
      <xdr:rowOff>9525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010025" y="11744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13</xdr:row>
      <xdr:rowOff>9525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010025" y="11744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76200</xdr:colOff>
      <xdr:row>13</xdr:row>
      <xdr:rowOff>9525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010025" y="11744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4"/>
  <sheetViews>
    <sheetView view="pageBreakPreview" zoomScale="110" zoomScaleNormal="110" zoomScaleSheetLayoutView="110" workbookViewId="0">
      <selection activeCell="K20" sqref="K20"/>
    </sheetView>
  </sheetViews>
  <sheetFormatPr baseColWidth="10" defaultColWidth="11.42578125" defaultRowHeight="12" x14ac:dyDescent="0.25"/>
  <cols>
    <col min="1" max="1" width="11.42578125" style="1"/>
    <col min="2" max="2" width="4.7109375" style="1" customWidth="1"/>
    <col min="3" max="3" width="13.85546875" style="11" customWidth="1"/>
    <col min="4" max="4" width="46.28515625" style="1" customWidth="1"/>
    <col min="5" max="5" width="5.28515625" style="11" customWidth="1"/>
    <col min="6" max="6" width="11.42578125" style="11" bestFit="1" customWidth="1"/>
    <col min="7" max="7" width="11.5703125" style="11" bestFit="1" customWidth="1"/>
    <col min="8" max="8" width="18.140625" style="11" customWidth="1"/>
    <col min="9" max="16384" width="11.42578125" style="1"/>
  </cols>
  <sheetData>
    <row r="2" spans="2:8" x14ac:dyDescent="0.25">
      <c r="C2" s="90"/>
      <c r="D2" s="90"/>
      <c r="E2" s="90"/>
      <c r="F2" s="90"/>
      <c r="G2" s="90"/>
      <c r="H2" s="90"/>
    </row>
    <row r="4" spans="2:8" ht="30" customHeight="1" x14ac:dyDescent="0.25">
      <c r="B4" s="91" t="s">
        <v>21</v>
      </c>
      <c r="C4" s="92"/>
      <c r="D4" s="92"/>
      <c r="E4" s="92"/>
      <c r="F4" s="92"/>
      <c r="G4" s="92"/>
      <c r="H4" s="93"/>
    </row>
    <row r="6" spans="2:8" x14ac:dyDescent="0.25">
      <c r="B6" s="2"/>
      <c r="C6" s="2"/>
      <c r="D6" s="10"/>
      <c r="E6" s="94" t="s">
        <v>0</v>
      </c>
      <c r="F6" s="94"/>
      <c r="G6" s="94"/>
      <c r="H6" s="94"/>
    </row>
    <row r="7" spans="2:8" ht="23.25" customHeight="1" x14ac:dyDescent="0.25">
      <c r="B7" s="95" t="s">
        <v>1</v>
      </c>
      <c r="C7" s="96" t="s">
        <v>12</v>
      </c>
      <c r="D7" s="98" t="s">
        <v>2</v>
      </c>
      <c r="E7" s="3"/>
      <c r="F7" s="3"/>
      <c r="G7" s="3"/>
      <c r="H7" s="3"/>
    </row>
    <row r="8" spans="2:8" x14ac:dyDescent="0.25">
      <c r="B8" s="95"/>
      <c r="C8" s="97"/>
      <c r="D8" s="98"/>
      <c r="E8" s="39" t="s">
        <v>3</v>
      </c>
      <c r="F8" s="39" t="s">
        <v>4</v>
      </c>
      <c r="G8" s="39" t="s">
        <v>5</v>
      </c>
      <c r="H8" s="39" t="s">
        <v>6</v>
      </c>
    </row>
    <row r="9" spans="2:8" ht="17.25" customHeight="1" x14ac:dyDescent="0.2">
      <c r="B9" s="3">
        <v>1</v>
      </c>
      <c r="C9" s="12">
        <v>16.3</v>
      </c>
      <c r="D9" s="23" t="s">
        <v>16</v>
      </c>
      <c r="E9" s="24" t="s">
        <v>22</v>
      </c>
      <c r="F9" s="25" t="e">
        <f>#REF!*1.1</f>
        <v>#REF!</v>
      </c>
      <c r="G9" s="26">
        <v>22862</v>
      </c>
      <c r="H9" s="27" t="e">
        <f t="shared" ref="H9:H16" si="0">PRODUCT(F9,G9)</f>
        <v>#REF!</v>
      </c>
    </row>
    <row r="10" spans="2:8" ht="17.25" customHeight="1" x14ac:dyDescent="0.2">
      <c r="B10" s="3">
        <v>2</v>
      </c>
      <c r="C10" s="12">
        <v>16.8</v>
      </c>
      <c r="D10" s="28" t="s">
        <v>19</v>
      </c>
      <c r="E10" s="29" t="s">
        <v>14</v>
      </c>
      <c r="F10" s="25" t="e">
        <f>#REF!*1.1</f>
        <v>#REF!</v>
      </c>
      <c r="G10" s="21">
        <v>57190</v>
      </c>
      <c r="H10" s="27" t="e">
        <f t="shared" si="0"/>
        <v>#REF!</v>
      </c>
    </row>
    <row r="11" spans="2:8" ht="17.25" customHeight="1" x14ac:dyDescent="0.2">
      <c r="B11" s="3">
        <v>3</v>
      </c>
      <c r="C11" s="12">
        <v>2.8</v>
      </c>
      <c r="D11" s="30" t="s">
        <v>15</v>
      </c>
      <c r="E11" s="31" t="s">
        <v>23</v>
      </c>
      <c r="F11" s="25" t="e">
        <f>#REF!*1.1</f>
        <v>#REF!</v>
      </c>
      <c r="G11" s="26">
        <v>508223</v>
      </c>
      <c r="H11" s="27" t="e">
        <f t="shared" si="0"/>
        <v>#REF!</v>
      </c>
    </row>
    <row r="12" spans="2:8" ht="19.5" customHeight="1" x14ac:dyDescent="0.2">
      <c r="B12" s="3">
        <v>4</v>
      </c>
      <c r="C12" s="12">
        <v>2.6</v>
      </c>
      <c r="D12" s="32" t="s">
        <v>17</v>
      </c>
      <c r="E12" s="24" t="s">
        <v>22</v>
      </c>
      <c r="F12" s="25" t="e">
        <f>#REF!</f>
        <v>#REF!</v>
      </c>
      <c r="G12" s="21">
        <v>543951</v>
      </c>
      <c r="H12" s="27" t="e">
        <f t="shared" si="0"/>
        <v>#REF!</v>
      </c>
    </row>
    <row r="13" spans="2:8" ht="17.25" customHeight="1" x14ac:dyDescent="0.2">
      <c r="B13" s="3">
        <v>5</v>
      </c>
      <c r="C13" s="12">
        <v>4.22</v>
      </c>
      <c r="D13" s="33" t="s">
        <v>24</v>
      </c>
      <c r="E13" s="24" t="s">
        <v>25</v>
      </c>
      <c r="F13" s="25" t="e">
        <f>#REF!*1.1</f>
        <v>#REF!</v>
      </c>
      <c r="G13" s="26">
        <v>3708</v>
      </c>
      <c r="H13" s="27" t="e">
        <f t="shared" si="0"/>
        <v>#REF!</v>
      </c>
    </row>
    <row r="14" spans="2:8" ht="23.25" customHeight="1" x14ac:dyDescent="0.2">
      <c r="B14" s="3">
        <v>6</v>
      </c>
      <c r="C14" s="12">
        <v>10.1</v>
      </c>
      <c r="D14" s="30" t="s">
        <v>18</v>
      </c>
      <c r="E14" s="34" t="s">
        <v>26</v>
      </c>
      <c r="F14" s="25" t="e">
        <f>#REF!</f>
        <v>#REF!</v>
      </c>
      <c r="G14" s="21">
        <v>88217</v>
      </c>
      <c r="H14" s="35" t="e">
        <f t="shared" si="0"/>
        <v>#REF!</v>
      </c>
    </row>
    <row r="15" spans="2:8" ht="18.75" customHeight="1" x14ac:dyDescent="0.2">
      <c r="B15" s="3">
        <v>7</v>
      </c>
      <c r="C15" s="12">
        <v>2.7</v>
      </c>
      <c r="D15" s="49" t="s">
        <v>27</v>
      </c>
      <c r="E15" s="48" t="s">
        <v>14</v>
      </c>
      <c r="F15" s="37" t="e">
        <f>#REF!*1.1</f>
        <v>#REF!</v>
      </c>
      <c r="G15" s="50">
        <v>545631</v>
      </c>
      <c r="H15" s="35" t="e">
        <f t="shared" si="0"/>
        <v>#REF!</v>
      </c>
    </row>
    <row r="16" spans="2:8" ht="12.75" customHeight="1" x14ac:dyDescent="0.2">
      <c r="B16" s="3">
        <v>8</v>
      </c>
      <c r="C16" s="12">
        <v>5.3</v>
      </c>
      <c r="D16" s="32" t="s">
        <v>20</v>
      </c>
      <c r="E16" s="36" t="s">
        <v>13</v>
      </c>
      <c r="F16" s="37" t="e">
        <f>#REF!*1.1</f>
        <v>#REF!</v>
      </c>
      <c r="G16" s="22">
        <v>47009</v>
      </c>
      <c r="H16" s="38" t="e">
        <f t="shared" si="0"/>
        <v>#REF!</v>
      </c>
    </row>
    <row r="17" spans="2:8" ht="6" customHeight="1" thickBot="1" x14ac:dyDescent="0.3">
      <c r="B17" s="9"/>
      <c r="C17" s="17"/>
      <c r="D17" s="18"/>
      <c r="E17" s="19"/>
      <c r="F17" s="13"/>
      <c r="G17" s="20"/>
      <c r="H17" s="14"/>
    </row>
    <row r="18" spans="2:8" ht="15" customHeight="1" x14ac:dyDescent="0.25">
      <c r="C18" s="99" t="s">
        <v>7</v>
      </c>
      <c r="D18" s="100"/>
      <c r="E18" s="100"/>
      <c r="F18" s="100"/>
      <c r="G18" s="40"/>
      <c r="H18" s="41" t="e">
        <f>SUM(H9:H16)</f>
        <v>#REF!</v>
      </c>
    </row>
    <row r="19" spans="2:8" ht="15" customHeight="1" x14ac:dyDescent="0.25">
      <c r="C19" s="42"/>
      <c r="D19" s="101" t="s">
        <v>8</v>
      </c>
      <c r="E19" s="101"/>
      <c r="F19" s="101"/>
      <c r="G19" s="43">
        <v>0.18</v>
      </c>
      <c r="H19" s="44" t="e">
        <f>ROUND(H18*G19,0)</f>
        <v>#REF!</v>
      </c>
    </row>
    <row r="20" spans="2:8" ht="15" customHeight="1" x14ac:dyDescent="0.25">
      <c r="C20" s="42"/>
      <c r="D20" s="101" t="s">
        <v>9</v>
      </c>
      <c r="E20" s="101"/>
      <c r="F20" s="101"/>
      <c r="G20" s="43">
        <v>7.0000000000000007E-2</v>
      </c>
      <c r="H20" s="44" t="e">
        <f>ROUND(H18*G20,0)</f>
        <v>#REF!</v>
      </c>
    </row>
    <row r="21" spans="2:8" ht="15" customHeight="1" x14ac:dyDescent="0.25">
      <c r="C21" s="42"/>
      <c r="D21" s="101" t="s">
        <v>10</v>
      </c>
      <c r="E21" s="101"/>
      <c r="F21" s="101"/>
      <c r="G21" s="43">
        <v>0.05</v>
      </c>
      <c r="H21" s="44" t="e">
        <f>ROUND(H18*G21,0)</f>
        <v>#REF!</v>
      </c>
    </row>
    <row r="22" spans="2:8" ht="6.75" customHeight="1" x14ac:dyDescent="0.25">
      <c r="C22" s="42"/>
      <c r="D22" s="101"/>
      <c r="E22" s="101"/>
      <c r="F22" s="101"/>
      <c r="G22" s="43"/>
      <c r="H22" s="44"/>
    </row>
    <row r="23" spans="2:8" ht="12.75" thickBot="1" x14ac:dyDescent="0.3">
      <c r="C23" s="88" t="s">
        <v>11</v>
      </c>
      <c r="D23" s="89"/>
      <c r="E23" s="89"/>
      <c r="F23" s="89"/>
      <c r="G23" s="45"/>
      <c r="H23" s="46" t="e">
        <f>SUM(H19:H22)</f>
        <v>#REF!</v>
      </c>
    </row>
    <row r="24" spans="2:8" ht="12.75" thickBot="1" x14ac:dyDescent="0.3">
      <c r="C24" s="80"/>
      <c r="D24" s="80"/>
      <c r="E24" s="80"/>
      <c r="F24" s="80"/>
      <c r="G24" s="80"/>
      <c r="H24" s="80"/>
    </row>
    <row r="25" spans="2:8" ht="12.75" thickBot="1" x14ac:dyDescent="0.3">
      <c r="C25" s="81" t="s">
        <v>28</v>
      </c>
      <c r="D25" s="82"/>
      <c r="E25" s="82"/>
      <c r="F25" s="82"/>
      <c r="G25" s="82"/>
      <c r="H25" s="47" t="e">
        <f>H18+H23</f>
        <v>#REF!</v>
      </c>
    </row>
    <row r="26" spans="2:8" ht="12.75" thickBot="1" x14ac:dyDescent="0.3">
      <c r="C26" s="83"/>
      <c r="D26" s="83"/>
      <c r="E26" s="4"/>
      <c r="F26" s="5"/>
      <c r="G26" s="5"/>
      <c r="H26" s="6"/>
    </row>
    <row r="27" spans="2:8" ht="12.75" customHeight="1" thickBot="1" x14ac:dyDescent="0.3">
      <c r="C27" s="81" t="s">
        <v>29</v>
      </c>
      <c r="D27" s="82"/>
      <c r="E27" s="82"/>
      <c r="F27" s="82"/>
      <c r="G27" s="7"/>
      <c r="H27" s="51" t="e">
        <f>H25*2</f>
        <v>#REF!</v>
      </c>
    </row>
    <row r="28" spans="2:8" ht="12.75" thickBot="1" x14ac:dyDescent="0.3">
      <c r="H28" s="15"/>
    </row>
    <row r="29" spans="2:8" ht="12.75" customHeight="1" thickBot="1" x14ac:dyDescent="0.3">
      <c r="C29" s="84" t="s">
        <v>30</v>
      </c>
      <c r="D29" s="85"/>
      <c r="E29" s="52"/>
      <c r="F29" s="53">
        <v>0.08</v>
      </c>
      <c r="H29" s="54" t="e">
        <f>H27*F29</f>
        <v>#REF!</v>
      </c>
    </row>
    <row r="30" spans="2:8" ht="12.75" thickBot="1" x14ac:dyDescent="0.3">
      <c r="C30" s="8"/>
      <c r="D30" s="9"/>
      <c r="H30" s="16"/>
    </row>
    <row r="31" spans="2:8" ht="12.75" thickBot="1" x14ac:dyDescent="0.3">
      <c r="C31" s="86" t="s">
        <v>31</v>
      </c>
      <c r="D31" s="87"/>
      <c r="E31" s="1"/>
      <c r="H31" s="16" t="e">
        <f>H29+H27</f>
        <v>#REF!</v>
      </c>
    </row>
    <row r="32" spans="2:8" x14ac:dyDescent="0.25">
      <c r="C32" s="79"/>
      <c r="D32" s="79"/>
      <c r="H32" s="16" t="e">
        <f>H27/600</f>
        <v>#REF!</v>
      </c>
    </row>
    <row r="33" spans="3:4" x14ac:dyDescent="0.25">
      <c r="C33" s="79"/>
      <c r="D33" s="79"/>
    </row>
    <row r="34" spans="3:4" x14ac:dyDescent="0.25">
      <c r="C34" s="8"/>
      <c r="D34" s="9"/>
    </row>
  </sheetData>
  <autoFilter ref="B6:I21" xr:uid="{00000000-0009-0000-0000-000000000000}">
    <filterColumn colId="3" showButton="0"/>
    <filterColumn colId="4" showButton="0"/>
    <filterColumn colId="5" showButton="0"/>
  </autoFilter>
  <mergeCells count="20">
    <mergeCell ref="C23:F23"/>
    <mergeCell ref="C2:H2"/>
    <mergeCell ref="B4:H4"/>
    <mergeCell ref="E6:H6"/>
    <mergeCell ref="B7:B8"/>
    <mergeCell ref="C7:C8"/>
    <mergeCell ref="D7:D8"/>
    <mergeCell ref="C18:F18"/>
    <mergeCell ref="D19:F19"/>
    <mergeCell ref="D20:F20"/>
    <mergeCell ref="D21:F21"/>
    <mergeCell ref="D22:F22"/>
    <mergeCell ref="C32:D32"/>
    <mergeCell ref="C33:D33"/>
    <mergeCell ref="C24:H24"/>
    <mergeCell ref="C25:G25"/>
    <mergeCell ref="C26:D26"/>
    <mergeCell ref="C27:F27"/>
    <mergeCell ref="C29:D29"/>
    <mergeCell ref="C31:D31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2"/>
  <sheetViews>
    <sheetView tabSelected="1" workbookViewId="0">
      <selection activeCell="A14" sqref="A14"/>
    </sheetView>
  </sheetViews>
  <sheetFormatPr baseColWidth="10" defaultRowHeight="12.75" x14ac:dyDescent="0.2"/>
  <cols>
    <col min="1" max="1" width="6.5703125" style="56" customWidth="1"/>
    <col min="2" max="2" width="53.5703125" style="55" customWidth="1"/>
    <col min="3" max="3" width="7.85546875" style="55" customWidth="1"/>
    <col min="4" max="4" width="9.140625" style="57" customWidth="1"/>
    <col min="5" max="5" width="13.28515625" style="55" customWidth="1"/>
    <col min="6" max="6" width="19.85546875" style="55" customWidth="1"/>
    <col min="7" max="7" width="16.5703125" style="55" customWidth="1"/>
    <col min="8" max="8" width="13.28515625" style="55" customWidth="1"/>
    <col min="9" max="256" width="11.42578125" style="55"/>
    <col min="257" max="257" width="6.5703125" style="55" customWidth="1"/>
    <col min="258" max="258" width="53.5703125" style="55" customWidth="1"/>
    <col min="259" max="259" width="7.85546875" style="55" customWidth="1"/>
    <col min="260" max="260" width="11.85546875" style="55" customWidth="1"/>
    <col min="261" max="261" width="13.5703125" style="55" customWidth="1"/>
    <col min="262" max="262" width="18.42578125" style="55" customWidth="1"/>
    <col min="263" max="263" width="14.28515625" style="55" bestFit="1" customWidth="1"/>
    <col min="264" max="264" width="12.7109375" style="55" bestFit="1" customWidth="1"/>
    <col min="265" max="512" width="11.42578125" style="55"/>
    <col min="513" max="513" width="6.5703125" style="55" customWidth="1"/>
    <col min="514" max="514" width="53.5703125" style="55" customWidth="1"/>
    <col min="515" max="515" width="7.85546875" style="55" customWidth="1"/>
    <col min="516" max="516" width="11.85546875" style="55" customWidth="1"/>
    <col min="517" max="517" width="13.5703125" style="55" customWidth="1"/>
    <col min="518" max="518" width="18.42578125" style="55" customWidth="1"/>
    <col min="519" max="519" width="14.28515625" style="55" bestFit="1" customWidth="1"/>
    <col min="520" max="520" width="12.7109375" style="55" bestFit="1" customWidth="1"/>
    <col min="521" max="768" width="11.42578125" style="55"/>
    <col min="769" max="769" width="6.5703125" style="55" customWidth="1"/>
    <col min="770" max="770" width="53.5703125" style="55" customWidth="1"/>
    <col min="771" max="771" width="7.85546875" style="55" customWidth="1"/>
    <col min="772" max="772" width="11.85546875" style="55" customWidth="1"/>
    <col min="773" max="773" width="13.5703125" style="55" customWidth="1"/>
    <col min="774" max="774" width="18.42578125" style="55" customWidth="1"/>
    <col min="775" max="775" width="14.28515625" style="55" bestFit="1" customWidth="1"/>
    <col min="776" max="776" width="12.7109375" style="55" bestFit="1" customWidth="1"/>
    <col min="777" max="1024" width="11.42578125" style="55"/>
    <col min="1025" max="1025" width="6.5703125" style="55" customWidth="1"/>
    <col min="1026" max="1026" width="53.5703125" style="55" customWidth="1"/>
    <col min="1027" max="1027" width="7.85546875" style="55" customWidth="1"/>
    <col min="1028" max="1028" width="11.85546875" style="55" customWidth="1"/>
    <col min="1029" max="1029" width="13.5703125" style="55" customWidth="1"/>
    <col min="1030" max="1030" width="18.42578125" style="55" customWidth="1"/>
    <col min="1031" max="1031" width="14.28515625" style="55" bestFit="1" customWidth="1"/>
    <col min="1032" max="1032" width="12.7109375" style="55" bestFit="1" customWidth="1"/>
    <col min="1033" max="1280" width="11.42578125" style="55"/>
    <col min="1281" max="1281" width="6.5703125" style="55" customWidth="1"/>
    <col min="1282" max="1282" width="53.5703125" style="55" customWidth="1"/>
    <col min="1283" max="1283" width="7.85546875" style="55" customWidth="1"/>
    <col min="1284" max="1284" width="11.85546875" style="55" customWidth="1"/>
    <col min="1285" max="1285" width="13.5703125" style="55" customWidth="1"/>
    <col min="1286" max="1286" width="18.42578125" style="55" customWidth="1"/>
    <col min="1287" max="1287" width="14.28515625" style="55" bestFit="1" customWidth="1"/>
    <col min="1288" max="1288" width="12.7109375" style="55" bestFit="1" customWidth="1"/>
    <col min="1289" max="1536" width="11.42578125" style="55"/>
    <col min="1537" max="1537" width="6.5703125" style="55" customWidth="1"/>
    <col min="1538" max="1538" width="53.5703125" style="55" customWidth="1"/>
    <col min="1539" max="1539" width="7.85546875" style="55" customWidth="1"/>
    <col min="1540" max="1540" width="11.85546875" style="55" customWidth="1"/>
    <col min="1541" max="1541" width="13.5703125" style="55" customWidth="1"/>
    <col min="1542" max="1542" width="18.42578125" style="55" customWidth="1"/>
    <col min="1543" max="1543" width="14.28515625" style="55" bestFit="1" customWidth="1"/>
    <col min="1544" max="1544" width="12.7109375" style="55" bestFit="1" customWidth="1"/>
    <col min="1545" max="1792" width="11.42578125" style="55"/>
    <col min="1793" max="1793" width="6.5703125" style="55" customWidth="1"/>
    <col min="1794" max="1794" width="53.5703125" style="55" customWidth="1"/>
    <col min="1795" max="1795" width="7.85546875" style="55" customWidth="1"/>
    <col min="1796" max="1796" width="11.85546875" style="55" customWidth="1"/>
    <col min="1797" max="1797" width="13.5703125" style="55" customWidth="1"/>
    <col min="1798" max="1798" width="18.42578125" style="55" customWidth="1"/>
    <col min="1799" max="1799" width="14.28515625" style="55" bestFit="1" customWidth="1"/>
    <col min="1800" max="1800" width="12.7109375" style="55" bestFit="1" customWidth="1"/>
    <col min="1801" max="2048" width="11.42578125" style="55"/>
    <col min="2049" max="2049" width="6.5703125" style="55" customWidth="1"/>
    <col min="2050" max="2050" width="53.5703125" style="55" customWidth="1"/>
    <col min="2051" max="2051" width="7.85546875" style="55" customWidth="1"/>
    <col min="2052" max="2052" width="11.85546875" style="55" customWidth="1"/>
    <col min="2053" max="2053" width="13.5703125" style="55" customWidth="1"/>
    <col min="2054" max="2054" width="18.42578125" style="55" customWidth="1"/>
    <col min="2055" max="2055" width="14.28515625" style="55" bestFit="1" customWidth="1"/>
    <col min="2056" max="2056" width="12.7109375" style="55" bestFit="1" customWidth="1"/>
    <col min="2057" max="2304" width="11.42578125" style="55"/>
    <col min="2305" max="2305" width="6.5703125" style="55" customWidth="1"/>
    <col min="2306" max="2306" width="53.5703125" style="55" customWidth="1"/>
    <col min="2307" max="2307" width="7.85546875" style="55" customWidth="1"/>
    <col min="2308" max="2308" width="11.85546875" style="55" customWidth="1"/>
    <col min="2309" max="2309" width="13.5703125" style="55" customWidth="1"/>
    <col min="2310" max="2310" width="18.42578125" style="55" customWidth="1"/>
    <col min="2311" max="2311" width="14.28515625" style="55" bestFit="1" customWidth="1"/>
    <col min="2312" max="2312" width="12.7109375" style="55" bestFit="1" customWidth="1"/>
    <col min="2313" max="2560" width="11.42578125" style="55"/>
    <col min="2561" max="2561" width="6.5703125" style="55" customWidth="1"/>
    <col min="2562" max="2562" width="53.5703125" style="55" customWidth="1"/>
    <col min="2563" max="2563" width="7.85546875" style="55" customWidth="1"/>
    <col min="2564" max="2564" width="11.85546875" style="55" customWidth="1"/>
    <col min="2565" max="2565" width="13.5703125" style="55" customWidth="1"/>
    <col min="2566" max="2566" width="18.42578125" style="55" customWidth="1"/>
    <col min="2567" max="2567" width="14.28515625" style="55" bestFit="1" customWidth="1"/>
    <col min="2568" max="2568" width="12.7109375" style="55" bestFit="1" customWidth="1"/>
    <col min="2569" max="2816" width="11.42578125" style="55"/>
    <col min="2817" max="2817" width="6.5703125" style="55" customWidth="1"/>
    <col min="2818" max="2818" width="53.5703125" style="55" customWidth="1"/>
    <col min="2819" max="2819" width="7.85546875" style="55" customWidth="1"/>
    <col min="2820" max="2820" width="11.85546875" style="55" customWidth="1"/>
    <col min="2821" max="2821" width="13.5703125" style="55" customWidth="1"/>
    <col min="2822" max="2822" width="18.42578125" style="55" customWidth="1"/>
    <col min="2823" max="2823" width="14.28515625" style="55" bestFit="1" customWidth="1"/>
    <col min="2824" max="2824" width="12.7109375" style="55" bestFit="1" customWidth="1"/>
    <col min="2825" max="3072" width="11.42578125" style="55"/>
    <col min="3073" max="3073" width="6.5703125" style="55" customWidth="1"/>
    <col min="3074" max="3074" width="53.5703125" style="55" customWidth="1"/>
    <col min="3075" max="3075" width="7.85546875" style="55" customWidth="1"/>
    <col min="3076" max="3076" width="11.85546875" style="55" customWidth="1"/>
    <col min="3077" max="3077" width="13.5703125" style="55" customWidth="1"/>
    <col min="3078" max="3078" width="18.42578125" style="55" customWidth="1"/>
    <col min="3079" max="3079" width="14.28515625" style="55" bestFit="1" customWidth="1"/>
    <col min="3080" max="3080" width="12.7109375" style="55" bestFit="1" customWidth="1"/>
    <col min="3081" max="3328" width="11.42578125" style="55"/>
    <col min="3329" max="3329" width="6.5703125" style="55" customWidth="1"/>
    <col min="3330" max="3330" width="53.5703125" style="55" customWidth="1"/>
    <col min="3331" max="3331" width="7.85546875" style="55" customWidth="1"/>
    <col min="3332" max="3332" width="11.85546875" style="55" customWidth="1"/>
    <col min="3333" max="3333" width="13.5703125" style="55" customWidth="1"/>
    <col min="3334" max="3334" width="18.42578125" style="55" customWidth="1"/>
    <col min="3335" max="3335" width="14.28515625" style="55" bestFit="1" customWidth="1"/>
    <col min="3336" max="3336" width="12.7109375" style="55" bestFit="1" customWidth="1"/>
    <col min="3337" max="3584" width="11.42578125" style="55"/>
    <col min="3585" max="3585" width="6.5703125" style="55" customWidth="1"/>
    <col min="3586" max="3586" width="53.5703125" style="55" customWidth="1"/>
    <col min="3587" max="3587" width="7.85546875" style="55" customWidth="1"/>
    <col min="3588" max="3588" width="11.85546875" style="55" customWidth="1"/>
    <col min="3589" max="3589" width="13.5703125" style="55" customWidth="1"/>
    <col min="3590" max="3590" width="18.42578125" style="55" customWidth="1"/>
    <col min="3591" max="3591" width="14.28515625" style="55" bestFit="1" customWidth="1"/>
    <col min="3592" max="3592" width="12.7109375" style="55" bestFit="1" customWidth="1"/>
    <col min="3593" max="3840" width="11.42578125" style="55"/>
    <col min="3841" max="3841" width="6.5703125" style="55" customWidth="1"/>
    <col min="3842" max="3842" width="53.5703125" style="55" customWidth="1"/>
    <col min="3843" max="3843" width="7.85546875" style="55" customWidth="1"/>
    <col min="3844" max="3844" width="11.85546875" style="55" customWidth="1"/>
    <col min="3845" max="3845" width="13.5703125" style="55" customWidth="1"/>
    <col min="3846" max="3846" width="18.42578125" style="55" customWidth="1"/>
    <col min="3847" max="3847" width="14.28515625" style="55" bestFit="1" customWidth="1"/>
    <col min="3848" max="3848" width="12.7109375" style="55" bestFit="1" customWidth="1"/>
    <col min="3849" max="4096" width="11.42578125" style="55"/>
    <col min="4097" max="4097" width="6.5703125" style="55" customWidth="1"/>
    <col min="4098" max="4098" width="53.5703125" style="55" customWidth="1"/>
    <col min="4099" max="4099" width="7.85546875" style="55" customWidth="1"/>
    <col min="4100" max="4100" width="11.85546875" style="55" customWidth="1"/>
    <col min="4101" max="4101" width="13.5703125" style="55" customWidth="1"/>
    <col min="4102" max="4102" width="18.42578125" style="55" customWidth="1"/>
    <col min="4103" max="4103" width="14.28515625" style="55" bestFit="1" customWidth="1"/>
    <col min="4104" max="4104" width="12.7109375" style="55" bestFit="1" customWidth="1"/>
    <col min="4105" max="4352" width="11.42578125" style="55"/>
    <col min="4353" max="4353" width="6.5703125" style="55" customWidth="1"/>
    <col min="4354" max="4354" width="53.5703125" style="55" customWidth="1"/>
    <col min="4355" max="4355" width="7.85546875" style="55" customWidth="1"/>
    <col min="4356" max="4356" width="11.85546875" style="55" customWidth="1"/>
    <col min="4357" max="4357" width="13.5703125" style="55" customWidth="1"/>
    <col min="4358" max="4358" width="18.42578125" style="55" customWidth="1"/>
    <col min="4359" max="4359" width="14.28515625" style="55" bestFit="1" customWidth="1"/>
    <col min="4360" max="4360" width="12.7109375" style="55" bestFit="1" customWidth="1"/>
    <col min="4361" max="4608" width="11.42578125" style="55"/>
    <col min="4609" max="4609" width="6.5703125" style="55" customWidth="1"/>
    <col min="4610" max="4610" width="53.5703125" style="55" customWidth="1"/>
    <col min="4611" max="4611" width="7.85546875" style="55" customWidth="1"/>
    <col min="4612" max="4612" width="11.85546875" style="55" customWidth="1"/>
    <col min="4613" max="4613" width="13.5703125" style="55" customWidth="1"/>
    <col min="4614" max="4614" width="18.42578125" style="55" customWidth="1"/>
    <col min="4615" max="4615" width="14.28515625" style="55" bestFit="1" customWidth="1"/>
    <col min="4616" max="4616" width="12.7109375" style="55" bestFit="1" customWidth="1"/>
    <col min="4617" max="4864" width="11.42578125" style="55"/>
    <col min="4865" max="4865" width="6.5703125" style="55" customWidth="1"/>
    <col min="4866" max="4866" width="53.5703125" style="55" customWidth="1"/>
    <col min="4867" max="4867" width="7.85546875" style="55" customWidth="1"/>
    <col min="4868" max="4868" width="11.85546875" style="55" customWidth="1"/>
    <col min="4869" max="4869" width="13.5703125" style="55" customWidth="1"/>
    <col min="4870" max="4870" width="18.42578125" style="55" customWidth="1"/>
    <col min="4871" max="4871" width="14.28515625" style="55" bestFit="1" customWidth="1"/>
    <col min="4872" max="4872" width="12.7109375" style="55" bestFit="1" customWidth="1"/>
    <col min="4873" max="5120" width="11.42578125" style="55"/>
    <col min="5121" max="5121" width="6.5703125" style="55" customWidth="1"/>
    <col min="5122" max="5122" width="53.5703125" style="55" customWidth="1"/>
    <col min="5123" max="5123" width="7.85546875" style="55" customWidth="1"/>
    <col min="5124" max="5124" width="11.85546875" style="55" customWidth="1"/>
    <col min="5125" max="5125" width="13.5703125" style="55" customWidth="1"/>
    <col min="5126" max="5126" width="18.42578125" style="55" customWidth="1"/>
    <col min="5127" max="5127" width="14.28515625" style="55" bestFit="1" customWidth="1"/>
    <col min="5128" max="5128" width="12.7109375" style="55" bestFit="1" customWidth="1"/>
    <col min="5129" max="5376" width="11.42578125" style="55"/>
    <col min="5377" max="5377" width="6.5703125" style="55" customWidth="1"/>
    <col min="5378" max="5378" width="53.5703125" style="55" customWidth="1"/>
    <col min="5379" max="5379" width="7.85546875" style="55" customWidth="1"/>
    <col min="5380" max="5380" width="11.85546875" style="55" customWidth="1"/>
    <col min="5381" max="5381" width="13.5703125" style="55" customWidth="1"/>
    <col min="5382" max="5382" width="18.42578125" style="55" customWidth="1"/>
    <col min="5383" max="5383" width="14.28515625" style="55" bestFit="1" customWidth="1"/>
    <col min="5384" max="5384" width="12.7109375" style="55" bestFit="1" customWidth="1"/>
    <col min="5385" max="5632" width="11.42578125" style="55"/>
    <col min="5633" max="5633" width="6.5703125" style="55" customWidth="1"/>
    <col min="5634" max="5634" width="53.5703125" style="55" customWidth="1"/>
    <col min="5635" max="5635" width="7.85546875" style="55" customWidth="1"/>
    <col min="5636" max="5636" width="11.85546875" style="55" customWidth="1"/>
    <col min="5637" max="5637" width="13.5703125" style="55" customWidth="1"/>
    <col min="5638" max="5638" width="18.42578125" style="55" customWidth="1"/>
    <col min="5639" max="5639" width="14.28515625" style="55" bestFit="1" customWidth="1"/>
    <col min="5640" max="5640" width="12.7109375" style="55" bestFit="1" customWidth="1"/>
    <col min="5641" max="5888" width="11.42578125" style="55"/>
    <col min="5889" max="5889" width="6.5703125" style="55" customWidth="1"/>
    <col min="5890" max="5890" width="53.5703125" style="55" customWidth="1"/>
    <col min="5891" max="5891" width="7.85546875" style="55" customWidth="1"/>
    <col min="5892" max="5892" width="11.85546875" style="55" customWidth="1"/>
    <col min="5893" max="5893" width="13.5703125" style="55" customWidth="1"/>
    <col min="5894" max="5894" width="18.42578125" style="55" customWidth="1"/>
    <col min="5895" max="5895" width="14.28515625" style="55" bestFit="1" customWidth="1"/>
    <col min="5896" max="5896" width="12.7109375" style="55" bestFit="1" customWidth="1"/>
    <col min="5897" max="6144" width="11.42578125" style="55"/>
    <col min="6145" max="6145" width="6.5703125" style="55" customWidth="1"/>
    <col min="6146" max="6146" width="53.5703125" style="55" customWidth="1"/>
    <col min="6147" max="6147" width="7.85546875" style="55" customWidth="1"/>
    <col min="6148" max="6148" width="11.85546875" style="55" customWidth="1"/>
    <col min="6149" max="6149" width="13.5703125" style="55" customWidth="1"/>
    <col min="6150" max="6150" width="18.42578125" style="55" customWidth="1"/>
    <col min="6151" max="6151" width="14.28515625" style="55" bestFit="1" customWidth="1"/>
    <col min="6152" max="6152" width="12.7109375" style="55" bestFit="1" customWidth="1"/>
    <col min="6153" max="6400" width="11.42578125" style="55"/>
    <col min="6401" max="6401" width="6.5703125" style="55" customWidth="1"/>
    <col min="6402" max="6402" width="53.5703125" style="55" customWidth="1"/>
    <col min="6403" max="6403" width="7.85546875" style="55" customWidth="1"/>
    <col min="6404" max="6404" width="11.85546875" style="55" customWidth="1"/>
    <col min="6405" max="6405" width="13.5703125" style="55" customWidth="1"/>
    <col min="6406" max="6406" width="18.42578125" style="55" customWidth="1"/>
    <col min="6407" max="6407" width="14.28515625" style="55" bestFit="1" customWidth="1"/>
    <col min="6408" max="6408" width="12.7109375" style="55" bestFit="1" customWidth="1"/>
    <col min="6409" max="6656" width="11.42578125" style="55"/>
    <col min="6657" max="6657" width="6.5703125" style="55" customWidth="1"/>
    <col min="6658" max="6658" width="53.5703125" style="55" customWidth="1"/>
    <col min="6659" max="6659" width="7.85546875" style="55" customWidth="1"/>
    <col min="6660" max="6660" width="11.85546875" style="55" customWidth="1"/>
    <col min="6661" max="6661" width="13.5703125" style="55" customWidth="1"/>
    <col min="6662" max="6662" width="18.42578125" style="55" customWidth="1"/>
    <col min="6663" max="6663" width="14.28515625" style="55" bestFit="1" customWidth="1"/>
    <col min="6664" max="6664" width="12.7109375" style="55" bestFit="1" customWidth="1"/>
    <col min="6665" max="6912" width="11.42578125" style="55"/>
    <col min="6913" max="6913" width="6.5703125" style="55" customWidth="1"/>
    <col min="6914" max="6914" width="53.5703125" style="55" customWidth="1"/>
    <col min="6915" max="6915" width="7.85546875" style="55" customWidth="1"/>
    <col min="6916" max="6916" width="11.85546875" style="55" customWidth="1"/>
    <col min="6917" max="6917" width="13.5703125" style="55" customWidth="1"/>
    <col min="6918" max="6918" width="18.42578125" style="55" customWidth="1"/>
    <col min="6919" max="6919" width="14.28515625" style="55" bestFit="1" customWidth="1"/>
    <col min="6920" max="6920" width="12.7109375" style="55" bestFit="1" customWidth="1"/>
    <col min="6921" max="7168" width="11.42578125" style="55"/>
    <col min="7169" max="7169" width="6.5703125" style="55" customWidth="1"/>
    <col min="7170" max="7170" width="53.5703125" style="55" customWidth="1"/>
    <col min="7171" max="7171" width="7.85546875" style="55" customWidth="1"/>
    <col min="7172" max="7172" width="11.85546875" style="55" customWidth="1"/>
    <col min="7173" max="7173" width="13.5703125" style="55" customWidth="1"/>
    <col min="7174" max="7174" width="18.42578125" style="55" customWidth="1"/>
    <col min="7175" max="7175" width="14.28515625" style="55" bestFit="1" customWidth="1"/>
    <col min="7176" max="7176" width="12.7109375" style="55" bestFit="1" customWidth="1"/>
    <col min="7177" max="7424" width="11.42578125" style="55"/>
    <col min="7425" max="7425" width="6.5703125" style="55" customWidth="1"/>
    <col min="7426" max="7426" width="53.5703125" style="55" customWidth="1"/>
    <col min="7427" max="7427" width="7.85546875" style="55" customWidth="1"/>
    <col min="7428" max="7428" width="11.85546875" style="55" customWidth="1"/>
    <col min="7429" max="7429" width="13.5703125" style="55" customWidth="1"/>
    <col min="7430" max="7430" width="18.42578125" style="55" customWidth="1"/>
    <col min="7431" max="7431" width="14.28515625" style="55" bestFit="1" customWidth="1"/>
    <col min="7432" max="7432" width="12.7109375" style="55" bestFit="1" customWidth="1"/>
    <col min="7433" max="7680" width="11.42578125" style="55"/>
    <col min="7681" max="7681" width="6.5703125" style="55" customWidth="1"/>
    <col min="7682" max="7682" width="53.5703125" style="55" customWidth="1"/>
    <col min="7683" max="7683" width="7.85546875" style="55" customWidth="1"/>
    <col min="7684" max="7684" width="11.85546875" style="55" customWidth="1"/>
    <col min="7685" max="7685" width="13.5703125" style="55" customWidth="1"/>
    <col min="7686" max="7686" width="18.42578125" style="55" customWidth="1"/>
    <col min="7687" max="7687" width="14.28515625" style="55" bestFit="1" customWidth="1"/>
    <col min="7688" max="7688" width="12.7109375" style="55" bestFit="1" customWidth="1"/>
    <col min="7689" max="7936" width="11.42578125" style="55"/>
    <col min="7937" max="7937" width="6.5703125" style="55" customWidth="1"/>
    <col min="7938" max="7938" width="53.5703125" style="55" customWidth="1"/>
    <col min="7939" max="7939" width="7.85546875" style="55" customWidth="1"/>
    <col min="7940" max="7940" width="11.85546875" style="55" customWidth="1"/>
    <col min="7941" max="7941" width="13.5703125" style="55" customWidth="1"/>
    <col min="7942" max="7942" width="18.42578125" style="55" customWidth="1"/>
    <col min="7943" max="7943" width="14.28515625" style="55" bestFit="1" customWidth="1"/>
    <col min="7944" max="7944" width="12.7109375" style="55" bestFit="1" customWidth="1"/>
    <col min="7945" max="8192" width="11.42578125" style="55"/>
    <col min="8193" max="8193" width="6.5703125" style="55" customWidth="1"/>
    <col min="8194" max="8194" width="53.5703125" style="55" customWidth="1"/>
    <col min="8195" max="8195" width="7.85546875" style="55" customWidth="1"/>
    <col min="8196" max="8196" width="11.85546875" style="55" customWidth="1"/>
    <col min="8197" max="8197" width="13.5703125" style="55" customWidth="1"/>
    <col min="8198" max="8198" width="18.42578125" style="55" customWidth="1"/>
    <col min="8199" max="8199" width="14.28515625" style="55" bestFit="1" customWidth="1"/>
    <col min="8200" max="8200" width="12.7109375" style="55" bestFit="1" customWidth="1"/>
    <col min="8201" max="8448" width="11.42578125" style="55"/>
    <col min="8449" max="8449" width="6.5703125" style="55" customWidth="1"/>
    <col min="8450" max="8450" width="53.5703125" style="55" customWidth="1"/>
    <col min="8451" max="8451" width="7.85546875" style="55" customWidth="1"/>
    <col min="8452" max="8452" width="11.85546875" style="55" customWidth="1"/>
    <col min="8453" max="8453" width="13.5703125" style="55" customWidth="1"/>
    <col min="8454" max="8454" width="18.42578125" style="55" customWidth="1"/>
    <col min="8455" max="8455" width="14.28515625" style="55" bestFit="1" customWidth="1"/>
    <col min="8456" max="8456" width="12.7109375" style="55" bestFit="1" customWidth="1"/>
    <col min="8457" max="8704" width="11.42578125" style="55"/>
    <col min="8705" max="8705" width="6.5703125" style="55" customWidth="1"/>
    <col min="8706" max="8706" width="53.5703125" style="55" customWidth="1"/>
    <col min="8707" max="8707" width="7.85546875" style="55" customWidth="1"/>
    <col min="8708" max="8708" width="11.85546875" style="55" customWidth="1"/>
    <col min="8709" max="8709" width="13.5703125" style="55" customWidth="1"/>
    <col min="8710" max="8710" width="18.42578125" style="55" customWidth="1"/>
    <col min="8711" max="8711" width="14.28515625" style="55" bestFit="1" customWidth="1"/>
    <col min="8712" max="8712" width="12.7109375" style="55" bestFit="1" customWidth="1"/>
    <col min="8713" max="8960" width="11.42578125" style="55"/>
    <col min="8961" max="8961" width="6.5703125" style="55" customWidth="1"/>
    <col min="8962" max="8962" width="53.5703125" style="55" customWidth="1"/>
    <col min="8963" max="8963" width="7.85546875" style="55" customWidth="1"/>
    <col min="8964" max="8964" width="11.85546875" style="55" customWidth="1"/>
    <col min="8965" max="8965" width="13.5703125" style="55" customWidth="1"/>
    <col min="8966" max="8966" width="18.42578125" style="55" customWidth="1"/>
    <col min="8967" max="8967" width="14.28515625" style="55" bestFit="1" customWidth="1"/>
    <col min="8968" max="8968" width="12.7109375" style="55" bestFit="1" customWidth="1"/>
    <col min="8969" max="9216" width="11.42578125" style="55"/>
    <col min="9217" max="9217" width="6.5703125" style="55" customWidth="1"/>
    <col min="9218" max="9218" width="53.5703125" style="55" customWidth="1"/>
    <col min="9219" max="9219" width="7.85546875" style="55" customWidth="1"/>
    <col min="9220" max="9220" width="11.85546875" style="55" customWidth="1"/>
    <col min="9221" max="9221" width="13.5703125" style="55" customWidth="1"/>
    <col min="9222" max="9222" width="18.42578125" style="55" customWidth="1"/>
    <col min="9223" max="9223" width="14.28515625" style="55" bestFit="1" customWidth="1"/>
    <col min="9224" max="9224" width="12.7109375" style="55" bestFit="1" customWidth="1"/>
    <col min="9225" max="9472" width="11.42578125" style="55"/>
    <col min="9473" max="9473" width="6.5703125" style="55" customWidth="1"/>
    <col min="9474" max="9474" width="53.5703125" style="55" customWidth="1"/>
    <col min="9475" max="9475" width="7.85546875" style="55" customWidth="1"/>
    <col min="9476" max="9476" width="11.85546875" style="55" customWidth="1"/>
    <col min="9477" max="9477" width="13.5703125" style="55" customWidth="1"/>
    <col min="9478" max="9478" width="18.42578125" style="55" customWidth="1"/>
    <col min="9479" max="9479" width="14.28515625" style="55" bestFit="1" customWidth="1"/>
    <col min="9480" max="9480" width="12.7109375" style="55" bestFit="1" customWidth="1"/>
    <col min="9481" max="9728" width="11.42578125" style="55"/>
    <col min="9729" max="9729" width="6.5703125" style="55" customWidth="1"/>
    <col min="9730" max="9730" width="53.5703125" style="55" customWidth="1"/>
    <col min="9731" max="9731" width="7.85546875" style="55" customWidth="1"/>
    <col min="9732" max="9732" width="11.85546875" style="55" customWidth="1"/>
    <col min="9733" max="9733" width="13.5703125" style="55" customWidth="1"/>
    <col min="9734" max="9734" width="18.42578125" style="55" customWidth="1"/>
    <col min="9735" max="9735" width="14.28515625" style="55" bestFit="1" customWidth="1"/>
    <col min="9736" max="9736" width="12.7109375" style="55" bestFit="1" customWidth="1"/>
    <col min="9737" max="9984" width="11.42578125" style="55"/>
    <col min="9985" max="9985" width="6.5703125" style="55" customWidth="1"/>
    <col min="9986" max="9986" width="53.5703125" style="55" customWidth="1"/>
    <col min="9987" max="9987" width="7.85546875" style="55" customWidth="1"/>
    <col min="9988" max="9988" width="11.85546875" style="55" customWidth="1"/>
    <col min="9989" max="9989" width="13.5703125" style="55" customWidth="1"/>
    <col min="9990" max="9990" width="18.42578125" style="55" customWidth="1"/>
    <col min="9991" max="9991" width="14.28515625" style="55" bestFit="1" customWidth="1"/>
    <col min="9992" max="9992" width="12.7109375" style="55" bestFit="1" customWidth="1"/>
    <col min="9993" max="10240" width="11.42578125" style="55"/>
    <col min="10241" max="10241" width="6.5703125" style="55" customWidth="1"/>
    <col min="10242" max="10242" width="53.5703125" style="55" customWidth="1"/>
    <col min="10243" max="10243" width="7.85546875" style="55" customWidth="1"/>
    <col min="10244" max="10244" width="11.85546875" style="55" customWidth="1"/>
    <col min="10245" max="10245" width="13.5703125" style="55" customWidth="1"/>
    <col min="10246" max="10246" width="18.42578125" style="55" customWidth="1"/>
    <col min="10247" max="10247" width="14.28515625" style="55" bestFit="1" customWidth="1"/>
    <col min="10248" max="10248" width="12.7109375" style="55" bestFit="1" customWidth="1"/>
    <col min="10249" max="10496" width="11.42578125" style="55"/>
    <col min="10497" max="10497" width="6.5703125" style="55" customWidth="1"/>
    <col min="10498" max="10498" width="53.5703125" style="55" customWidth="1"/>
    <col min="10499" max="10499" width="7.85546875" style="55" customWidth="1"/>
    <col min="10500" max="10500" width="11.85546875" style="55" customWidth="1"/>
    <col min="10501" max="10501" width="13.5703125" style="55" customWidth="1"/>
    <col min="10502" max="10502" width="18.42578125" style="55" customWidth="1"/>
    <col min="10503" max="10503" width="14.28515625" style="55" bestFit="1" customWidth="1"/>
    <col min="10504" max="10504" width="12.7109375" style="55" bestFit="1" customWidth="1"/>
    <col min="10505" max="10752" width="11.42578125" style="55"/>
    <col min="10753" max="10753" width="6.5703125" style="55" customWidth="1"/>
    <col min="10754" max="10754" width="53.5703125" style="55" customWidth="1"/>
    <col min="10755" max="10755" width="7.85546875" style="55" customWidth="1"/>
    <col min="10756" max="10756" width="11.85546875" style="55" customWidth="1"/>
    <col min="10757" max="10757" width="13.5703125" style="55" customWidth="1"/>
    <col min="10758" max="10758" width="18.42578125" style="55" customWidth="1"/>
    <col min="10759" max="10759" width="14.28515625" style="55" bestFit="1" customWidth="1"/>
    <col min="10760" max="10760" width="12.7109375" style="55" bestFit="1" customWidth="1"/>
    <col min="10761" max="11008" width="11.42578125" style="55"/>
    <col min="11009" max="11009" width="6.5703125" style="55" customWidth="1"/>
    <col min="11010" max="11010" width="53.5703125" style="55" customWidth="1"/>
    <col min="11011" max="11011" width="7.85546875" style="55" customWidth="1"/>
    <col min="11012" max="11012" width="11.85546875" style="55" customWidth="1"/>
    <col min="11013" max="11013" width="13.5703125" style="55" customWidth="1"/>
    <col min="11014" max="11014" width="18.42578125" style="55" customWidth="1"/>
    <col min="11015" max="11015" width="14.28515625" style="55" bestFit="1" customWidth="1"/>
    <col min="11016" max="11016" width="12.7109375" style="55" bestFit="1" customWidth="1"/>
    <col min="11017" max="11264" width="11.42578125" style="55"/>
    <col min="11265" max="11265" width="6.5703125" style="55" customWidth="1"/>
    <col min="11266" max="11266" width="53.5703125" style="55" customWidth="1"/>
    <col min="11267" max="11267" width="7.85546875" style="55" customWidth="1"/>
    <col min="11268" max="11268" width="11.85546875" style="55" customWidth="1"/>
    <col min="11269" max="11269" width="13.5703125" style="55" customWidth="1"/>
    <col min="11270" max="11270" width="18.42578125" style="55" customWidth="1"/>
    <col min="11271" max="11271" width="14.28515625" style="55" bestFit="1" customWidth="1"/>
    <col min="11272" max="11272" width="12.7109375" style="55" bestFit="1" customWidth="1"/>
    <col min="11273" max="11520" width="11.42578125" style="55"/>
    <col min="11521" max="11521" width="6.5703125" style="55" customWidth="1"/>
    <col min="11522" max="11522" width="53.5703125" style="55" customWidth="1"/>
    <col min="11523" max="11523" width="7.85546875" style="55" customWidth="1"/>
    <col min="11524" max="11524" width="11.85546875" style="55" customWidth="1"/>
    <col min="11525" max="11525" width="13.5703125" style="55" customWidth="1"/>
    <col min="11526" max="11526" width="18.42578125" style="55" customWidth="1"/>
    <col min="11527" max="11527" width="14.28515625" style="55" bestFit="1" customWidth="1"/>
    <col min="11528" max="11528" width="12.7109375" style="55" bestFit="1" customWidth="1"/>
    <col min="11529" max="11776" width="11.42578125" style="55"/>
    <col min="11777" max="11777" width="6.5703125" style="55" customWidth="1"/>
    <col min="11778" max="11778" width="53.5703125" style="55" customWidth="1"/>
    <col min="11779" max="11779" width="7.85546875" style="55" customWidth="1"/>
    <col min="11780" max="11780" width="11.85546875" style="55" customWidth="1"/>
    <col min="11781" max="11781" width="13.5703125" style="55" customWidth="1"/>
    <col min="11782" max="11782" width="18.42578125" style="55" customWidth="1"/>
    <col min="11783" max="11783" width="14.28515625" style="55" bestFit="1" customWidth="1"/>
    <col min="11784" max="11784" width="12.7109375" style="55" bestFit="1" customWidth="1"/>
    <col min="11785" max="12032" width="11.42578125" style="55"/>
    <col min="12033" max="12033" width="6.5703125" style="55" customWidth="1"/>
    <col min="12034" max="12034" width="53.5703125" style="55" customWidth="1"/>
    <col min="12035" max="12035" width="7.85546875" style="55" customWidth="1"/>
    <col min="12036" max="12036" width="11.85546875" style="55" customWidth="1"/>
    <col min="12037" max="12037" width="13.5703125" style="55" customWidth="1"/>
    <col min="12038" max="12038" width="18.42578125" style="55" customWidth="1"/>
    <col min="12039" max="12039" width="14.28515625" style="55" bestFit="1" customWidth="1"/>
    <col min="12040" max="12040" width="12.7109375" style="55" bestFit="1" customWidth="1"/>
    <col min="12041" max="12288" width="11.42578125" style="55"/>
    <col min="12289" max="12289" width="6.5703125" style="55" customWidth="1"/>
    <col min="12290" max="12290" width="53.5703125" style="55" customWidth="1"/>
    <col min="12291" max="12291" width="7.85546875" style="55" customWidth="1"/>
    <col min="12292" max="12292" width="11.85546875" style="55" customWidth="1"/>
    <col min="12293" max="12293" width="13.5703125" style="55" customWidth="1"/>
    <col min="12294" max="12294" width="18.42578125" style="55" customWidth="1"/>
    <col min="12295" max="12295" width="14.28515625" style="55" bestFit="1" customWidth="1"/>
    <col min="12296" max="12296" width="12.7109375" style="55" bestFit="1" customWidth="1"/>
    <col min="12297" max="12544" width="11.42578125" style="55"/>
    <col min="12545" max="12545" width="6.5703125" style="55" customWidth="1"/>
    <col min="12546" max="12546" width="53.5703125" style="55" customWidth="1"/>
    <col min="12547" max="12547" width="7.85546875" style="55" customWidth="1"/>
    <col min="12548" max="12548" width="11.85546875" style="55" customWidth="1"/>
    <col min="12549" max="12549" width="13.5703125" style="55" customWidth="1"/>
    <col min="12550" max="12550" width="18.42578125" style="55" customWidth="1"/>
    <col min="12551" max="12551" width="14.28515625" style="55" bestFit="1" customWidth="1"/>
    <col min="12552" max="12552" width="12.7109375" style="55" bestFit="1" customWidth="1"/>
    <col min="12553" max="12800" width="11.42578125" style="55"/>
    <col min="12801" max="12801" width="6.5703125" style="55" customWidth="1"/>
    <col min="12802" max="12802" width="53.5703125" style="55" customWidth="1"/>
    <col min="12803" max="12803" width="7.85546875" style="55" customWidth="1"/>
    <col min="12804" max="12804" width="11.85546875" style="55" customWidth="1"/>
    <col min="12805" max="12805" width="13.5703125" style="55" customWidth="1"/>
    <col min="12806" max="12806" width="18.42578125" style="55" customWidth="1"/>
    <col min="12807" max="12807" width="14.28515625" style="55" bestFit="1" customWidth="1"/>
    <col min="12808" max="12808" width="12.7109375" style="55" bestFit="1" customWidth="1"/>
    <col min="12809" max="13056" width="11.42578125" style="55"/>
    <col min="13057" max="13057" width="6.5703125" style="55" customWidth="1"/>
    <col min="13058" max="13058" width="53.5703125" style="55" customWidth="1"/>
    <col min="13059" max="13059" width="7.85546875" style="55" customWidth="1"/>
    <col min="13060" max="13060" width="11.85546875" style="55" customWidth="1"/>
    <col min="13061" max="13061" width="13.5703125" style="55" customWidth="1"/>
    <col min="13062" max="13062" width="18.42578125" style="55" customWidth="1"/>
    <col min="13063" max="13063" width="14.28515625" style="55" bestFit="1" customWidth="1"/>
    <col min="13064" max="13064" width="12.7109375" style="55" bestFit="1" customWidth="1"/>
    <col min="13065" max="13312" width="11.42578125" style="55"/>
    <col min="13313" max="13313" width="6.5703125" style="55" customWidth="1"/>
    <col min="13314" max="13314" width="53.5703125" style="55" customWidth="1"/>
    <col min="13315" max="13315" width="7.85546875" style="55" customWidth="1"/>
    <col min="13316" max="13316" width="11.85546875" style="55" customWidth="1"/>
    <col min="13317" max="13317" width="13.5703125" style="55" customWidth="1"/>
    <col min="13318" max="13318" width="18.42578125" style="55" customWidth="1"/>
    <col min="13319" max="13319" width="14.28515625" style="55" bestFit="1" customWidth="1"/>
    <col min="13320" max="13320" width="12.7109375" style="55" bestFit="1" customWidth="1"/>
    <col min="13321" max="13568" width="11.42578125" style="55"/>
    <col min="13569" max="13569" width="6.5703125" style="55" customWidth="1"/>
    <col min="13570" max="13570" width="53.5703125" style="55" customWidth="1"/>
    <col min="13571" max="13571" width="7.85546875" style="55" customWidth="1"/>
    <col min="13572" max="13572" width="11.85546875" style="55" customWidth="1"/>
    <col min="13573" max="13573" width="13.5703125" style="55" customWidth="1"/>
    <col min="13574" max="13574" width="18.42578125" style="55" customWidth="1"/>
    <col min="13575" max="13575" width="14.28515625" style="55" bestFit="1" customWidth="1"/>
    <col min="13576" max="13576" width="12.7109375" style="55" bestFit="1" customWidth="1"/>
    <col min="13577" max="13824" width="11.42578125" style="55"/>
    <col min="13825" max="13825" width="6.5703125" style="55" customWidth="1"/>
    <col min="13826" max="13826" width="53.5703125" style="55" customWidth="1"/>
    <col min="13827" max="13827" width="7.85546875" style="55" customWidth="1"/>
    <col min="13828" max="13828" width="11.85546875" style="55" customWidth="1"/>
    <col min="13829" max="13829" width="13.5703125" style="55" customWidth="1"/>
    <col min="13830" max="13830" width="18.42578125" style="55" customWidth="1"/>
    <col min="13831" max="13831" width="14.28515625" style="55" bestFit="1" customWidth="1"/>
    <col min="13832" max="13832" width="12.7109375" style="55" bestFit="1" customWidth="1"/>
    <col min="13833" max="14080" width="11.42578125" style="55"/>
    <col min="14081" max="14081" width="6.5703125" style="55" customWidth="1"/>
    <col min="14082" max="14082" width="53.5703125" style="55" customWidth="1"/>
    <col min="14083" max="14083" width="7.85546875" style="55" customWidth="1"/>
    <col min="14084" max="14084" width="11.85546875" style="55" customWidth="1"/>
    <col min="14085" max="14085" width="13.5703125" style="55" customWidth="1"/>
    <col min="14086" max="14086" width="18.42578125" style="55" customWidth="1"/>
    <col min="14087" max="14087" width="14.28515625" style="55" bestFit="1" customWidth="1"/>
    <col min="14088" max="14088" width="12.7109375" style="55" bestFit="1" customWidth="1"/>
    <col min="14089" max="14336" width="11.42578125" style="55"/>
    <col min="14337" max="14337" width="6.5703125" style="55" customWidth="1"/>
    <col min="14338" max="14338" width="53.5703125" style="55" customWidth="1"/>
    <col min="14339" max="14339" width="7.85546875" style="55" customWidth="1"/>
    <col min="14340" max="14340" width="11.85546875" style="55" customWidth="1"/>
    <col min="14341" max="14341" width="13.5703125" style="55" customWidth="1"/>
    <col min="14342" max="14342" width="18.42578125" style="55" customWidth="1"/>
    <col min="14343" max="14343" width="14.28515625" style="55" bestFit="1" customWidth="1"/>
    <col min="14344" max="14344" width="12.7109375" style="55" bestFit="1" customWidth="1"/>
    <col min="14345" max="14592" width="11.42578125" style="55"/>
    <col min="14593" max="14593" width="6.5703125" style="55" customWidth="1"/>
    <col min="14594" max="14594" width="53.5703125" style="55" customWidth="1"/>
    <col min="14595" max="14595" width="7.85546875" style="55" customWidth="1"/>
    <col min="14596" max="14596" width="11.85546875" style="55" customWidth="1"/>
    <col min="14597" max="14597" width="13.5703125" style="55" customWidth="1"/>
    <col min="14598" max="14598" width="18.42578125" style="55" customWidth="1"/>
    <col min="14599" max="14599" width="14.28515625" style="55" bestFit="1" customWidth="1"/>
    <col min="14600" max="14600" width="12.7109375" style="55" bestFit="1" customWidth="1"/>
    <col min="14601" max="14848" width="11.42578125" style="55"/>
    <col min="14849" max="14849" width="6.5703125" style="55" customWidth="1"/>
    <col min="14850" max="14850" width="53.5703125" style="55" customWidth="1"/>
    <col min="14851" max="14851" width="7.85546875" style="55" customWidth="1"/>
    <col min="14852" max="14852" width="11.85546875" style="55" customWidth="1"/>
    <col min="14853" max="14853" width="13.5703125" style="55" customWidth="1"/>
    <col min="14854" max="14854" width="18.42578125" style="55" customWidth="1"/>
    <col min="14855" max="14855" width="14.28515625" style="55" bestFit="1" customWidth="1"/>
    <col min="14856" max="14856" width="12.7109375" style="55" bestFit="1" customWidth="1"/>
    <col min="14857" max="15104" width="11.42578125" style="55"/>
    <col min="15105" max="15105" width="6.5703125" style="55" customWidth="1"/>
    <col min="15106" max="15106" width="53.5703125" style="55" customWidth="1"/>
    <col min="15107" max="15107" width="7.85546875" style="55" customWidth="1"/>
    <col min="15108" max="15108" width="11.85546875" style="55" customWidth="1"/>
    <col min="15109" max="15109" width="13.5703125" style="55" customWidth="1"/>
    <col min="15110" max="15110" width="18.42578125" style="55" customWidth="1"/>
    <col min="15111" max="15111" width="14.28515625" style="55" bestFit="1" customWidth="1"/>
    <col min="15112" max="15112" width="12.7109375" style="55" bestFit="1" customWidth="1"/>
    <col min="15113" max="15360" width="11.42578125" style="55"/>
    <col min="15361" max="15361" width="6.5703125" style="55" customWidth="1"/>
    <col min="15362" max="15362" width="53.5703125" style="55" customWidth="1"/>
    <col min="15363" max="15363" width="7.85546875" style="55" customWidth="1"/>
    <col min="15364" max="15364" width="11.85546875" style="55" customWidth="1"/>
    <col min="15365" max="15365" width="13.5703125" style="55" customWidth="1"/>
    <col min="15366" max="15366" width="18.42578125" style="55" customWidth="1"/>
    <col min="15367" max="15367" width="14.28515625" style="55" bestFit="1" customWidth="1"/>
    <col min="15368" max="15368" width="12.7109375" style="55" bestFit="1" customWidth="1"/>
    <col min="15369" max="15616" width="11.42578125" style="55"/>
    <col min="15617" max="15617" width="6.5703125" style="55" customWidth="1"/>
    <col min="15618" max="15618" width="53.5703125" style="55" customWidth="1"/>
    <col min="15619" max="15619" width="7.85546875" style="55" customWidth="1"/>
    <col min="15620" max="15620" width="11.85546875" style="55" customWidth="1"/>
    <col min="15621" max="15621" width="13.5703125" style="55" customWidth="1"/>
    <col min="15622" max="15622" width="18.42578125" style="55" customWidth="1"/>
    <col min="15623" max="15623" width="14.28515625" style="55" bestFit="1" customWidth="1"/>
    <col min="15624" max="15624" width="12.7109375" style="55" bestFit="1" customWidth="1"/>
    <col min="15625" max="15872" width="11.42578125" style="55"/>
    <col min="15873" max="15873" width="6.5703125" style="55" customWidth="1"/>
    <col min="15874" max="15874" width="53.5703125" style="55" customWidth="1"/>
    <col min="15875" max="15875" width="7.85546875" style="55" customWidth="1"/>
    <col min="15876" max="15876" width="11.85546875" style="55" customWidth="1"/>
    <col min="15877" max="15877" width="13.5703125" style="55" customWidth="1"/>
    <col min="15878" max="15878" width="18.42578125" style="55" customWidth="1"/>
    <col min="15879" max="15879" width="14.28515625" style="55" bestFit="1" customWidth="1"/>
    <col min="15880" max="15880" width="12.7109375" style="55" bestFit="1" customWidth="1"/>
    <col min="15881" max="16128" width="11.42578125" style="55"/>
    <col min="16129" max="16129" width="6.5703125" style="55" customWidth="1"/>
    <col min="16130" max="16130" width="53.5703125" style="55" customWidth="1"/>
    <col min="16131" max="16131" width="7.85546875" style="55" customWidth="1"/>
    <col min="16132" max="16132" width="11.85546875" style="55" customWidth="1"/>
    <col min="16133" max="16133" width="13.5703125" style="55" customWidth="1"/>
    <col min="16134" max="16134" width="18.42578125" style="55" customWidth="1"/>
    <col min="16135" max="16135" width="14.28515625" style="55" bestFit="1" customWidth="1"/>
    <col min="16136" max="16136" width="12.7109375" style="55" bestFit="1" customWidth="1"/>
    <col min="16137" max="16384" width="11.42578125" style="55"/>
  </cols>
  <sheetData>
    <row r="2" spans="1:8" ht="15.75" x14ac:dyDescent="0.2">
      <c r="A2" s="102" t="s">
        <v>43</v>
      </c>
      <c r="B2" s="103"/>
      <c r="C2" s="103"/>
      <c r="D2" s="103"/>
      <c r="E2" s="103"/>
      <c r="F2" s="103"/>
    </row>
    <row r="3" spans="1:8" ht="32.25" customHeight="1" x14ac:dyDescent="0.2">
      <c r="A3" s="104" t="s">
        <v>45</v>
      </c>
      <c r="B3" s="105"/>
      <c r="C3" s="105"/>
      <c r="D3" s="105"/>
      <c r="E3" s="105"/>
      <c r="F3" s="105"/>
    </row>
    <row r="4" spans="1:8" ht="13.5" thickBot="1" x14ac:dyDescent="0.25"/>
    <row r="5" spans="1:8" ht="15.75" x14ac:dyDescent="0.25">
      <c r="A5" s="66" t="s">
        <v>1</v>
      </c>
      <c r="B5" s="66" t="s">
        <v>35</v>
      </c>
      <c r="C5" s="67" t="s">
        <v>33</v>
      </c>
      <c r="D5" s="68" t="s">
        <v>34</v>
      </c>
      <c r="E5" s="67" t="s">
        <v>36</v>
      </c>
      <c r="F5" s="67" t="s">
        <v>37</v>
      </c>
    </row>
    <row r="6" spans="1:8" ht="13.5" thickBot="1" x14ac:dyDescent="0.25">
      <c r="A6" s="69"/>
      <c r="B6" s="70"/>
      <c r="C6" s="70"/>
      <c r="D6" s="71"/>
      <c r="E6" s="70"/>
      <c r="F6" s="70"/>
    </row>
    <row r="7" spans="1:8" x14ac:dyDescent="0.2">
      <c r="A7" s="72"/>
      <c r="B7" s="73" t="s">
        <v>38</v>
      </c>
      <c r="C7" s="72"/>
      <c r="D7" s="74"/>
      <c r="E7" s="74"/>
      <c r="F7" s="74"/>
    </row>
    <row r="8" spans="1:8" ht="83.25" thickBot="1" x14ac:dyDescent="0.25">
      <c r="A8" s="76">
        <f>+A7+1</f>
        <v>1</v>
      </c>
      <c r="B8" s="75" t="s">
        <v>44</v>
      </c>
      <c r="C8" s="77" t="s">
        <v>32</v>
      </c>
      <c r="D8" s="78">
        <v>6250</v>
      </c>
      <c r="E8" s="78">
        <v>61367</v>
      </c>
      <c r="F8" s="78">
        <f>D8*E8</f>
        <v>383543750</v>
      </c>
    </row>
    <row r="9" spans="1:8" ht="13.5" thickBot="1" x14ac:dyDescent="0.25">
      <c r="A9" s="58"/>
      <c r="B9" s="59" t="s">
        <v>40</v>
      </c>
      <c r="C9" s="60"/>
      <c r="D9" s="61"/>
      <c r="E9" s="62"/>
      <c r="F9" s="63">
        <f>F8</f>
        <v>383543750</v>
      </c>
    </row>
    <row r="10" spans="1:8" ht="13.5" thickBot="1" x14ac:dyDescent="0.25">
      <c r="A10" s="58"/>
      <c r="B10" s="59" t="s">
        <v>42</v>
      </c>
      <c r="C10" s="60"/>
      <c r="D10" s="61"/>
      <c r="E10" s="62"/>
      <c r="F10" s="63">
        <f>F9*25/100</f>
        <v>95885937.5</v>
      </c>
      <c r="H10" s="65"/>
    </row>
    <row r="11" spans="1:8" ht="13.5" thickBot="1" x14ac:dyDescent="0.25">
      <c r="A11" s="58"/>
      <c r="B11" s="59" t="s">
        <v>41</v>
      </c>
      <c r="C11" s="60"/>
      <c r="D11" s="61"/>
      <c r="E11" s="62"/>
      <c r="F11" s="63">
        <v>1905.5</v>
      </c>
    </row>
    <row r="12" spans="1:8" ht="16.5" thickBot="1" x14ac:dyDescent="0.3">
      <c r="A12" s="58"/>
      <c r="B12" s="59" t="s">
        <v>39</v>
      </c>
      <c r="C12" s="60"/>
      <c r="D12" s="61"/>
      <c r="E12" s="62"/>
      <c r="F12" s="64">
        <f>SUM(F9:F11)</f>
        <v>479431593</v>
      </c>
      <c r="G12" s="65"/>
      <c r="H12" s="65"/>
    </row>
  </sheetData>
  <mergeCells count="2">
    <mergeCell ref="A2:F2"/>
    <mergeCell ref="A3:F3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POR TOTALIZADO (2)</vt:lpstr>
      <vt:lpstr>PRESUPUESTO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2026-01-08T19:24:17Z</dcterms:modified>
</cp:coreProperties>
</file>